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320" windowHeight="834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G49" i="1"/>
  <c r="I49" i="1" s="1"/>
  <c r="I48" i="1"/>
  <c r="G48" i="1"/>
  <c r="G47" i="1"/>
  <c r="I47" i="1" s="1"/>
  <c r="I46" i="1"/>
  <c r="G46" i="1"/>
  <c r="G45" i="1"/>
  <c r="I45" i="1" s="1"/>
  <c r="I44" i="1"/>
  <c r="G44" i="1"/>
  <c r="G43" i="1"/>
  <c r="I43" i="1" s="1"/>
  <c r="I42" i="1"/>
  <c r="G42" i="1"/>
  <c r="G41" i="1"/>
  <c r="I41" i="1" s="1"/>
  <c r="I40" i="1"/>
  <c r="G40" i="1"/>
  <c r="G39" i="1"/>
  <c r="I39" i="1" s="1"/>
  <c r="I38" i="1"/>
  <c r="G38" i="1"/>
  <c r="G37" i="1"/>
  <c r="I37" i="1" s="1"/>
  <c r="I36" i="1"/>
  <c r="G36" i="1"/>
  <c r="G35" i="1"/>
  <c r="I35" i="1" s="1"/>
  <c r="I34" i="1"/>
  <c r="G34" i="1"/>
  <c r="G33" i="1"/>
  <c r="I33" i="1" s="1"/>
  <c r="I32" i="1"/>
  <c r="G32" i="1"/>
  <c r="G31" i="1"/>
  <c r="I31" i="1" s="1"/>
  <c r="I30" i="1"/>
  <c r="G30" i="1"/>
  <c r="G29" i="1"/>
  <c r="I29" i="1" s="1"/>
  <c r="I28" i="1"/>
  <c r="G28" i="1"/>
  <c r="G27" i="1"/>
  <c r="I27" i="1" s="1"/>
  <c r="I26" i="1"/>
  <c r="G26" i="1"/>
  <c r="G25" i="1"/>
  <c r="I25" i="1" s="1"/>
  <c r="I24" i="1"/>
  <c r="G24" i="1"/>
  <c r="G23" i="1"/>
  <c r="I23" i="1" s="1"/>
  <c r="I22" i="1"/>
  <c r="G22" i="1"/>
  <c r="G21" i="1"/>
  <c r="I21" i="1" s="1"/>
  <c r="I20" i="1"/>
  <c r="G20" i="1"/>
  <c r="G19" i="1"/>
  <c r="I19" i="1" s="1"/>
  <c r="I18" i="1"/>
  <c r="G18" i="1"/>
  <c r="G17" i="1"/>
  <c r="I17" i="1" s="1"/>
  <c r="I16" i="1"/>
  <c r="G16" i="1"/>
  <c r="G15" i="1"/>
  <c r="I15" i="1" s="1"/>
  <c r="I14" i="1"/>
  <c r="G14" i="1"/>
  <c r="G13" i="1"/>
  <c r="I13" i="1" s="1"/>
  <c r="I12" i="1"/>
  <c r="G12" i="1"/>
  <c r="G11" i="1"/>
  <c r="I11" i="1" s="1"/>
  <c r="I10" i="1"/>
  <c r="G10" i="1"/>
  <c r="G9" i="1"/>
  <c r="I9" i="1" s="1"/>
  <c r="I8" i="1"/>
  <c r="G8" i="1"/>
  <c r="G7" i="1"/>
  <c r="I7" i="1" s="1"/>
  <c r="I6" i="1"/>
  <c r="G6" i="1"/>
  <c r="G5" i="1"/>
  <c r="I5" i="1" s="1"/>
  <c r="I4" i="1"/>
  <c r="G4" i="1"/>
  <c r="G3" i="1"/>
  <c r="I3" i="1" s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</calcChain>
</file>

<file path=xl/sharedStrings.xml><?xml version="1.0" encoding="utf-8"?>
<sst xmlns="http://schemas.openxmlformats.org/spreadsheetml/2006/main" count="161" uniqueCount="70">
  <si>
    <t>The Professors Formula Results - 04/02/16 - 03/04/16</t>
  </si>
  <si>
    <t>Date</t>
  </si>
  <si>
    <t>Course</t>
  </si>
  <si>
    <t>Stake</t>
  </si>
  <si>
    <t>AS</t>
  </si>
  <si>
    <t>Selection</t>
  </si>
  <si>
    <t>BSP Odds</t>
  </si>
  <si>
    <t>P/L as</t>
  </si>
  <si>
    <t>Result</t>
  </si>
  <si>
    <t>Profit / Loss</t>
  </si>
  <si>
    <t>Running Bank</t>
  </si>
  <si>
    <t>southwell</t>
  </si>
  <si>
    <t>weald of kent</t>
  </si>
  <si>
    <t>Won</t>
  </si>
  <si>
    <t>kingscombe</t>
  </si>
  <si>
    <t>Lost</t>
  </si>
  <si>
    <t>chelmsford</t>
  </si>
  <si>
    <t>al kirana</t>
  </si>
  <si>
    <t>speightowns kid</t>
  </si>
  <si>
    <t>masqueraded</t>
  </si>
  <si>
    <t>alpha tauri</t>
  </si>
  <si>
    <t>madakeel</t>
  </si>
  <si>
    <t>kempton</t>
  </si>
  <si>
    <t>star links</t>
  </si>
  <si>
    <t>boycie</t>
  </si>
  <si>
    <t>Mazzovian</t>
  </si>
  <si>
    <t>mr boomer</t>
  </si>
  <si>
    <t>temple road</t>
  </si>
  <si>
    <t>wincanton</t>
  </si>
  <si>
    <t>Gala Bell</t>
  </si>
  <si>
    <t>wolverhampton</t>
  </si>
  <si>
    <t>King Oswald</t>
  </si>
  <si>
    <t>lingfield</t>
  </si>
  <si>
    <t>Be Perfect</t>
  </si>
  <si>
    <t>easter mate</t>
  </si>
  <si>
    <t>sirdaab</t>
  </si>
  <si>
    <t>fingals cave</t>
  </si>
  <si>
    <t>torreon</t>
  </si>
  <si>
    <t>giovanni di bicci</t>
  </si>
  <si>
    <t>mister universe</t>
  </si>
  <si>
    <t>first excel</t>
  </si>
  <si>
    <t>jammy guest</t>
  </si>
  <si>
    <t>red touch</t>
  </si>
  <si>
    <t>down time</t>
  </si>
  <si>
    <t>nuno tristan</t>
  </si>
  <si>
    <t>rampers</t>
  </si>
  <si>
    <t>shirataki</t>
  </si>
  <si>
    <t>erhaaf</t>
  </si>
  <si>
    <t>royal marskell</t>
  </si>
  <si>
    <t>albareeq</t>
  </si>
  <si>
    <t>templier</t>
  </si>
  <si>
    <t>powerful storm</t>
  </si>
  <si>
    <t>ffos las</t>
  </si>
  <si>
    <t>hawkhurst</t>
  </si>
  <si>
    <t>melendez</t>
  </si>
  <si>
    <t>point north</t>
  </si>
  <si>
    <t>diatomic</t>
  </si>
  <si>
    <t>shrewd</t>
  </si>
  <si>
    <t>silver bid</t>
  </si>
  <si>
    <t>secret insider</t>
  </si>
  <si>
    <t>doncaster</t>
  </si>
  <si>
    <t>flyboy</t>
  </si>
  <si>
    <t>Profit / Loss:</t>
  </si>
  <si>
    <t>Level Stakes</t>
  </si>
  <si>
    <t>Advised Stakes</t>
  </si>
  <si>
    <t>Average Odds</t>
  </si>
  <si>
    <t>Strike Rate</t>
  </si>
  <si>
    <t>ROI</t>
  </si>
  <si>
    <t>+14.34 pts</t>
  </si>
  <si>
    <t>+10.41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</si>
</sst>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5">
    <xf numFmtId="0" fontId="0" fillId="0" borderId="0" xfId="0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4" fontId="6" fillId="2" borderId="1" xfId="1" applyNumberFormat="1" applyFont="1" applyBorder="1" applyAlignment="1">
      <alignment horizontal="center"/>
    </xf>
    <xf numFmtId="0" fontId="6" fillId="2" borderId="1" xfId="1" applyFont="1" applyBorder="1" applyAlignment="1">
      <alignment horizontal="center"/>
    </xf>
    <xf numFmtId="164" fontId="6" fillId="2" borderId="1" xfId="1" applyNumberFormat="1" applyFont="1" applyBorder="1" applyAlignment="1">
      <alignment horizontal="center"/>
    </xf>
    <xf numFmtId="2" fontId="6" fillId="2" borderId="1" xfId="1" applyNumberFormat="1" applyFont="1" applyBorder="1" applyAlignment="1">
      <alignment horizontal="center"/>
    </xf>
    <xf numFmtId="14" fontId="6" fillId="3" borderId="1" xfId="2" applyNumberFormat="1" applyFont="1" applyBorder="1" applyAlignment="1">
      <alignment horizontal="center"/>
    </xf>
    <xf numFmtId="0" fontId="6" fillId="3" borderId="1" xfId="2" applyFont="1" applyBorder="1" applyAlignment="1">
      <alignment horizontal="center"/>
    </xf>
    <xf numFmtId="164" fontId="6" fillId="3" borderId="1" xfId="2" applyNumberFormat="1" applyFont="1" applyBorder="1" applyAlignment="1">
      <alignment horizontal="center"/>
    </xf>
    <xf numFmtId="2" fontId="6" fillId="3" borderId="1" xfId="2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7" fillId="4" borderId="2" xfId="0" applyFont="1" applyFill="1" applyBorder="1" applyAlignment="1">
      <alignment horizontal="left"/>
    </xf>
    <xf numFmtId="0" fontId="0" fillId="4" borderId="0" xfId="0" applyFill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10" fontId="0" fillId="4" borderId="0" xfId="0" applyNumberFormat="1" applyFill="1"/>
    <xf numFmtId="0" fontId="4" fillId="5" borderId="1" xfId="0" applyFont="1" applyFill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0" fontId="8" fillId="0" borderId="1" xfId="0" applyNumberFormat="1" applyFont="1" applyBorder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Professors formula Running Bank - 04/02/16 - 03/04/16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515375475763738E-2"/>
          <c:y val="0.12222449181300037"/>
          <c:w val="0.90540642138402772"/>
          <c:h val="0.86245467224546724"/>
        </c:manualLayout>
      </c:layout>
      <c:lineChart>
        <c:grouping val="standard"/>
        <c:varyColors val="0"/>
        <c:ser>
          <c:idx val="0"/>
          <c:order val="0"/>
          <c:tx>
            <c:strRef>
              <c:f>Sheet1!$J$2</c:f>
              <c:strCache>
                <c:ptCount val="1"/>
                <c:pt idx="0">
                  <c:v>Running Bank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Sheet1!$J$3:$J$49</c:f>
              <c:numCache>
                <c:formatCode>"£"#,##0.00</c:formatCode>
                <c:ptCount val="47"/>
                <c:pt idx="0">
                  <c:v>37.619999999999997</c:v>
                </c:pt>
                <c:pt idx="1">
                  <c:v>27.619999999999997</c:v>
                </c:pt>
                <c:pt idx="2">
                  <c:v>17.619999999999997</c:v>
                </c:pt>
                <c:pt idx="3">
                  <c:v>35.765000000000001</c:v>
                </c:pt>
                <c:pt idx="4">
                  <c:v>25.765000000000001</c:v>
                </c:pt>
                <c:pt idx="5">
                  <c:v>15.765000000000001</c:v>
                </c:pt>
                <c:pt idx="6">
                  <c:v>5.7650000000000006</c:v>
                </c:pt>
                <c:pt idx="7">
                  <c:v>-4.2349999999999994</c:v>
                </c:pt>
                <c:pt idx="8">
                  <c:v>69.105000000000004</c:v>
                </c:pt>
                <c:pt idx="9">
                  <c:v>59.105000000000004</c:v>
                </c:pt>
                <c:pt idx="10">
                  <c:v>49.105000000000004</c:v>
                </c:pt>
                <c:pt idx="11">
                  <c:v>39.105000000000004</c:v>
                </c:pt>
                <c:pt idx="12">
                  <c:v>29.105000000000004</c:v>
                </c:pt>
                <c:pt idx="13">
                  <c:v>19.105000000000004</c:v>
                </c:pt>
                <c:pt idx="14">
                  <c:v>28.605000000000004</c:v>
                </c:pt>
                <c:pt idx="15">
                  <c:v>18.605000000000004</c:v>
                </c:pt>
                <c:pt idx="16">
                  <c:v>8.605000000000004</c:v>
                </c:pt>
                <c:pt idx="17">
                  <c:v>24.090000000000003</c:v>
                </c:pt>
                <c:pt idx="18">
                  <c:v>14.090000000000003</c:v>
                </c:pt>
                <c:pt idx="19">
                  <c:v>4.0900000000000034</c:v>
                </c:pt>
                <c:pt idx="20">
                  <c:v>-5.9099999999999966</c:v>
                </c:pt>
                <c:pt idx="21">
                  <c:v>7.7700000000000031</c:v>
                </c:pt>
                <c:pt idx="22">
                  <c:v>-2.2299999999999969</c:v>
                </c:pt>
                <c:pt idx="23">
                  <c:v>17.150000000000002</c:v>
                </c:pt>
                <c:pt idx="24">
                  <c:v>51.064999999999998</c:v>
                </c:pt>
                <c:pt idx="25">
                  <c:v>41.064999999999998</c:v>
                </c:pt>
                <c:pt idx="26">
                  <c:v>58.83</c:v>
                </c:pt>
                <c:pt idx="27">
                  <c:v>64.625</c:v>
                </c:pt>
                <c:pt idx="28">
                  <c:v>170.17</c:v>
                </c:pt>
                <c:pt idx="29">
                  <c:v>160.16999999999999</c:v>
                </c:pt>
                <c:pt idx="30">
                  <c:v>150.16999999999999</c:v>
                </c:pt>
                <c:pt idx="31">
                  <c:v>140.16999999999999</c:v>
                </c:pt>
                <c:pt idx="32">
                  <c:v>187.67</c:v>
                </c:pt>
                <c:pt idx="33">
                  <c:v>177.67</c:v>
                </c:pt>
                <c:pt idx="34">
                  <c:v>188.21499999999997</c:v>
                </c:pt>
                <c:pt idx="35">
                  <c:v>178.21499999999997</c:v>
                </c:pt>
                <c:pt idx="36">
                  <c:v>168.21499999999997</c:v>
                </c:pt>
                <c:pt idx="37">
                  <c:v>158.21499999999997</c:v>
                </c:pt>
                <c:pt idx="38">
                  <c:v>148.21499999999997</c:v>
                </c:pt>
                <c:pt idx="39">
                  <c:v>138.21499999999997</c:v>
                </c:pt>
                <c:pt idx="40">
                  <c:v>160.44499999999996</c:v>
                </c:pt>
                <c:pt idx="41">
                  <c:v>150.44499999999996</c:v>
                </c:pt>
                <c:pt idx="42">
                  <c:v>183.40999999999997</c:v>
                </c:pt>
                <c:pt idx="43">
                  <c:v>173.40999999999997</c:v>
                </c:pt>
                <c:pt idx="44">
                  <c:v>163.40999999999997</c:v>
                </c:pt>
                <c:pt idx="45">
                  <c:v>153.40999999999997</c:v>
                </c:pt>
                <c:pt idx="46">
                  <c:v>143.40999999999997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08018784"/>
        <c:axId val="573955280"/>
      </c:lineChart>
      <c:catAx>
        <c:axId val="408018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955280"/>
        <c:crosses val="autoZero"/>
        <c:auto val="1"/>
        <c:lblAlgn val="ctr"/>
        <c:lblOffset val="100"/>
        <c:noMultiLvlLbl val="0"/>
      </c:catAx>
      <c:valAx>
        <c:axId val="573955280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01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1</xdr:row>
      <xdr:rowOff>104775</xdr:rowOff>
    </xdr:from>
    <xdr:to>
      <xdr:col>25</xdr:col>
      <xdr:colOff>304800</xdr:colOff>
      <xdr:row>25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9"/>
  <sheetViews>
    <sheetView tabSelected="1" workbookViewId="0">
      <selection sqref="A1:J1"/>
    </sheetView>
  </sheetViews>
  <sheetFormatPr defaultRowHeight="15" x14ac:dyDescent="0.25"/>
  <cols>
    <col min="1" max="1" width="10.7109375" bestFit="1" customWidth="1"/>
    <col min="2" max="2" width="15.28515625" bestFit="1" customWidth="1"/>
    <col min="4" max="4" width="0" hidden="1" customWidth="1"/>
    <col min="5" max="5" width="15.5703125" bestFit="1" customWidth="1"/>
    <col min="7" max="7" width="0" hidden="1" customWidth="1"/>
    <col min="8" max="8" width="7.28515625" customWidth="1"/>
    <col min="9" max="9" width="11" customWidth="1"/>
    <col min="10" max="10" width="13.140625" bestFit="1" customWidth="1"/>
  </cols>
  <sheetData>
    <row r="1" spans="1:34" ht="26.25" x14ac:dyDescent="0.4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x14ac:dyDescent="0.25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x14ac:dyDescent="0.25">
      <c r="A3" s="3">
        <v>42404</v>
      </c>
      <c r="B3" s="4" t="s">
        <v>11</v>
      </c>
      <c r="C3" s="5">
        <v>10</v>
      </c>
      <c r="D3" s="5">
        <v>1</v>
      </c>
      <c r="E3" s="4" t="s">
        <v>12</v>
      </c>
      <c r="F3" s="6">
        <v>4.96</v>
      </c>
      <c r="G3" s="5">
        <f>IF(H3="Won",(D3*(F3-1))*0.95,-D3)</f>
        <v>3.762</v>
      </c>
      <c r="H3" s="4" t="s">
        <v>13</v>
      </c>
      <c r="I3" s="5">
        <f>(G3/D3)*C3</f>
        <v>37.619999999999997</v>
      </c>
      <c r="J3" s="5">
        <f>I3</f>
        <v>37.619999999999997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x14ac:dyDescent="0.25">
      <c r="A4" s="7">
        <v>42404</v>
      </c>
      <c r="B4" s="8" t="s">
        <v>11</v>
      </c>
      <c r="C4" s="9">
        <v>10</v>
      </c>
      <c r="D4" s="9">
        <v>1</v>
      </c>
      <c r="E4" s="8" t="s">
        <v>14</v>
      </c>
      <c r="F4" s="10">
        <v>8.86</v>
      </c>
      <c r="G4" s="9">
        <f>IF(H4="Won",(D4*(F4-1))*0.95,-D4)</f>
        <v>-1</v>
      </c>
      <c r="H4" s="8" t="s">
        <v>15</v>
      </c>
      <c r="I4" s="9">
        <f t="shared" ref="I4:I49" si="0">(G4/D4)*C4</f>
        <v>-10</v>
      </c>
      <c r="J4" s="9">
        <f>J3+I4</f>
        <v>27.619999999999997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34" x14ac:dyDescent="0.25">
      <c r="A5" s="7">
        <v>42404</v>
      </c>
      <c r="B5" s="8" t="s">
        <v>16</v>
      </c>
      <c r="C5" s="9">
        <v>10</v>
      </c>
      <c r="D5" s="9">
        <v>3</v>
      </c>
      <c r="E5" s="8" t="s">
        <v>17</v>
      </c>
      <c r="F5" s="10">
        <v>3.9</v>
      </c>
      <c r="G5" s="9">
        <f>IF(H5="Won",(D5*(F5-1))*0.95,-D5)</f>
        <v>-3</v>
      </c>
      <c r="H5" s="8" t="s">
        <v>15</v>
      </c>
      <c r="I5" s="9">
        <f t="shared" si="0"/>
        <v>-10</v>
      </c>
      <c r="J5" s="9">
        <f t="shared" ref="J5:J49" si="1">J4+I5</f>
        <v>17.619999999999997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4" x14ac:dyDescent="0.25">
      <c r="A6" s="3">
        <v>42409</v>
      </c>
      <c r="B6" s="4" t="s">
        <v>11</v>
      </c>
      <c r="C6" s="5">
        <v>10</v>
      </c>
      <c r="D6" s="5">
        <v>1</v>
      </c>
      <c r="E6" s="4" t="s">
        <v>12</v>
      </c>
      <c r="F6" s="6">
        <v>2.91</v>
      </c>
      <c r="G6" s="5">
        <f>IF(H6="Won",(D6*(F6-1))*0.95,-D6)</f>
        <v>1.8145</v>
      </c>
      <c r="H6" s="4" t="s">
        <v>13</v>
      </c>
      <c r="I6" s="5">
        <f t="shared" si="0"/>
        <v>18.145</v>
      </c>
      <c r="J6" s="5">
        <f t="shared" si="1"/>
        <v>35.765000000000001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x14ac:dyDescent="0.25">
      <c r="A7" s="7">
        <v>42410</v>
      </c>
      <c r="B7" s="8" t="s">
        <v>11</v>
      </c>
      <c r="C7" s="9">
        <v>10</v>
      </c>
      <c r="D7" s="9">
        <v>1</v>
      </c>
      <c r="E7" s="8" t="s">
        <v>18</v>
      </c>
      <c r="F7" s="10">
        <v>19.190000000000001</v>
      </c>
      <c r="G7" s="9">
        <f>IF(H7="Won",(D7*(F7-1))*0.95,-D7)</f>
        <v>-1</v>
      </c>
      <c r="H7" s="8" t="s">
        <v>15</v>
      </c>
      <c r="I7" s="9">
        <f t="shared" si="0"/>
        <v>-10</v>
      </c>
      <c r="J7" s="9">
        <f t="shared" si="1"/>
        <v>25.765000000000001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25">
      <c r="A8" s="7">
        <v>42410</v>
      </c>
      <c r="B8" s="8" t="s">
        <v>11</v>
      </c>
      <c r="C8" s="9">
        <v>10</v>
      </c>
      <c r="D8" s="9">
        <v>1</v>
      </c>
      <c r="E8" s="8" t="s">
        <v>19</v>
      </c>
      <c r="F8" s="10">
        <v>5.84</v>
      </c>
      <c r="G8" s="9">
        <f>IF(H8="Won",(D8*(F8-1))*0.95,-D8)</f>
        <v>-1</v>
      </c>
      <c r="H8" s="8" t="s">
        <v>15</v>
      </c>
      <c r="I8" s="9">
        <f t="shared" si="0"/>
        <v>-10</v>
      </c>
      <c r="J8" s="9">
        <f t="shared" si="1"/>
        <v>15.765000000000001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x14ac:dyDescent="0.25">
      <c r="A9" s="7">
        <v>42410</v>
      </c>
      <c r="B9" s="8" t="s">
        <v>11</v>
      </c>
      <c r="C9" s="9">
        <v>10</v>
      </c>
      <c r="D9" s="9">
        <v>1</v>
      </c>
      <c r="E9" s="8" t="s">
        <v>20</v>
      </c>
      <c r="F9" s="10">
        <v>16.649999999999999</v>
      </c>
      <c r="G9" s="9">
        <f>IF(H9="Won",(D9*(F9-1))*0.95,-D9)</f>
        <v>-1</v>
      </c>
      <c r="H9" s="8" t="s">
        <v>15</v>
      </c>
      <c r="I9" s="9">
        <f t="shared" si="0"/>
        <v>-10</v>
      </c>
      <c r="J9" s="9">
        <f t="shared" si="1"/>
        <v>5.7650000000000006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x14ac:dyDescent="0.25">
      <c r="A10" s="7">
        <v>42410</v>
      </c>
      <c r="B10" s="8" t="s">
        <v>11</v>
      </c>
      <c r="C10" s="9">
        <v>10</v>
      </c>
      <c r="D10" s="9">
        <v>1</v>
      </c>
      <c r="E10" s="8" t="s">
        <v>21</v>
      </c>
      <c r="F10" s="10">
        <v>50.06</v>
      </c>
      <c r="G10" s="9">
        <f>IF(H10="Won",(D10*(F10-1))*0.95,-D10)</f>
        <v>-1</v>
      </c>
      <c r="H10" s="8" t="s">
        <v>15</v>
      </c>
      <c r="I10" s="9">
        <f t="shared" si="0"/>
        <v>-10</v>
      </c>
      <c r="J10" s="9">
        <f t="shared" si="1"/>
        <v>-4.2349999999999994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x14ac:dyDescent="0.25">
      <c r="A11" s="3">
        <v>42410</v>
      </c>
      <c r="B11" s="4" t="s">
        <v>22</v>
      </c>
      <c r="C11" s="5">
        <v>10</v>
      </c>
      <c r="D11" s="5">
        <v>3</v>
      </c>
      <c r="E11" s="4" t="s">
        <v>23</v>
      </c>
      <c r="F11" s="6">
        <v>8.7200000000000006</v>
      </c>
      <c r="G11" s="5">
        <f>IF(H11="Won",(D11*(F11-1))*0.95,-D11)</f>
        <v>22.002000000000002</v>
      </c>
      <c r="H11" s="4" t="s">
        <v>13</v>
      </c>
      <c r="I11" s="5">
        <f t="shared" si="0"/>
        <v>73.34</v>
      </c>
      <c r="J11" s="5">
        <f t="shared" si="1"/>
        <v>69.105000000000004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x14ac:dyDescent="0.25">
      <c r="A12" s="7">
        <v>42410</v>
      </c>
      <c r="B12" s="8" t="s">
        <v>22</v>
      </c>
      <c r="C12" s="9">
        <v>10</v>
      </c>
      <c r="D12" s="9">
        <v>3</v>
      </c>
      <c r="E12" s="8" t="s">
        <v>24</v>
      </c>
      <c r="F12" s="10">
        <v>6.89</v>
      </c>
      <c r="G12" s="9">
        <f>IF(H12="Won",(D12*(F12-1))*0.95,-D12)</f>
        <v>-3</v>
      </c>
      <c r="H12" s="8" t="s">
        <v>15</v>
      </c>
      <c r="I12" s="9">
        <f t="shared" si="0"/>
        <v>-10</v>
      </c>
      <c r="J12" s="9">
        <f t="shared" si="1"/>
        <v>59.105000000000004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x14ac:dyDescent="0.25">
      <c r="A13" s="7">
        <v>42414</v>
      </c>
      <c r="B13" s="8" t="s">
        <v>11</v>
      </c>
      <c r="C13" s="9">
        <v>10</v>
      </c>
      <c r="D13" s="9">
        <v>1</v>
      </c>
      <c r="E13" s="8" t="s">
        <v>25</v>
      </c>
      <c r="F13" s="10">
        <v>2.38</v>
      </c>
      <c r="G13" s="9">
        <f>IF(H13="Won",(D13*(F13-1))*0.95,-D13)</f>
        <v>-1</v>
      </c>
      <c r="H13" s="8" t="s">
        <v>15</v>
      </c>
      <c r="I13" s="9">
        <f t="shared" si="0"/>
        <v>-10</v>
      </c>
      <c r="J13" s="9">
        <f t="shared" si="1"/>
        <v>49.105000000000004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 x14ac:dyDescent="0.25">
      <c r="A14" s="7">
        <v>42416</v>
      </c>
      <c r="B14" s="8" t="s">
        <v>11</v>
      </c>
      <c r="C14" s="9">
        <v>10</v>
      </c>
      <c r="D14" s="9">
        <v>1</v>
      </c>
      <c r="E14" s="8" t="s">
        <v>20</v>
      </c>
      <c r="F14" s="10">
        <v>13.99</v>
      </c>
      <c r="G14" s="9">
        <f>IF(H14="Won",(D14*(F14-1))*0.95,-D14)</f>
        <v>-1</v>
      </c>
      <c r="H14" s="8" t="s">
        <v>15</v>
      </c>
      <c r="I14" s="9">
        <f t="shared" si="0"/>
        <v>-10</v>
      </c>
      <c r="J14" s="9">
        <f t="shared" si="1"/>
        <v>39.105000000000004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x14ac:dyDescent="0.25">
      <c r="A15" s="7">
        <v>42416</v>
      </c>
      <c r="B15" s="8" t="s">
        <v>11</v>
      </c>
      <c r="C15" s="9">
        <v>10</v>
      </c>
      <c r="D15" s="9">
        <v>1</v>
      </c>
      <c r="E15" s="8" t="s">
        <v>26</v>
      </c>
      <c r="F15" s="10">
        <v>4.54</v>
      </c>
      <c r="G15" s="9">
        <f>IF(H15="Won",(D15*(F15-1))*0.95,-D15)</f>
        <v>-1</v>
      </c>
      <c r="H15" s="8" t="s">
        <v>15</v>
      </c>
      <c r="I15" s="9">
        <f t="shared" si="0"/>
        <v>-10</v>
      </c>
      <c r="J15" s="9">
        <f t="shared" si="1"/>
        <v>29.105000000000004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x14ac:dyDescent="0.25">
      <c r="A16" s="7">
        <v>42417</v>
      </c>
      <c r="B16" s="8" t="s">
        <v>22</v>
      </c>
      <c r="C16" s="9">
        <v>10</v>
      </c>
      <c r="D16" s="9">
        <v>3</v>
      </c>
      <c r="E16" s="8" t="s">
        <v>27</v>
      </c>
      <c r="F16" s="10">
        <v>16.329999999999998</v>
      </c>
      <c r="G16" s="9">
        <f>IF(H16="Won",(D16*(F16-1))*0.95,-D16)</f>
        <v>-3</v>
      </c>
      <c r="H16" s="8" t="s">
        <v>15</v>
      </c>
      <c r="I16" s="9">
        <f t="shared" si="0"/>
        <v>-10</v>
      </c>
      <c r="J16" s="9">
        <f t="shared" si="1"/>
        <v>19.105000000000004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x14ac:dyDescent="0.25">
      <c r="A17" s="3">
        <v>42420</v>
      </c>
      <c r="B17" s="4" t="s">
        <v>28</v>
      </c>
      <c r="C17" s="5">
        <v>10</v>
      </c>
      <c r="D17" s="5">
        <v>1</v>
      </c>
      <c r="E17" s="4" t="s">
        <v>29</v>
      </c>
      <c r="F17" s="6">
        <v>2</v>
      </c>
      <c r="G17" s="5">
        <f>IF(H17="Won",(D17*(F17-1))*0.95,-D17)</f>
        <v>0.95</v>
      </c>
      <c r="H17" s="4" t="s">
        <v>13</v>
      </c>
      <c r="I17" s="5">
        <f t="shared" si="0"/>
        <v>9.5</v>
      </c>
      <c r="J17" s="5">
        <f t="shared" si="1"/>
        <v>28.605000000000004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x14ac:dyDescent="0.25">
      <c r="A18" s="7">
        <v>42426</v>
      </c>
      <c r="B18" s="8" t="s">
        <v>30</v>
      </c>
      <c r="C18" s="9">
        <v>10</v>
      </c>
      <c r="D18" s="9">
        <v>3</v>
      </c>
      <c r="E18" s="8" t="s">
        <v>31</v>
      </c>
      <c r="F18" s="10">
        <v>13.5</v>
      </c>
      <c r="G18" s="9">
        <f>IF(H18="Won",(D18*(F18-1))*0.95,-D18)</f>
        <v>-3</v>
      </c>
      <c r="H18" s="8" t="s">
        <v>15</v>
      </c>
      <c r="I18" s="9">
        <f t="shared" si="0"/>
        <v>-10</v>
      </c>
      <c r="J18" s="9">
        <f t="shared" si="1"/>
        <v>18.605000000000004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x14ac:dyDescent="0.25">
      <c r="A19" s="7">
        <v>42427</v>
      </c>
      <c r="B19" s="8" t="s">
        <v>32</v>
      </c>
      <c r="C19" s="9">
        <v>10</v>
      </c>
      <c r="D19" s="9">
        <v>3</v>
      </c>
      <c r="E19" s="8" t="s">
        <v>33</v>
      </c>
      <c r="F19" s="10">
        <v>14.04</v>
      </c>
      <c r="G19" s="9">
        <f>IF(H19="Won",(D19*(F19-1))*0.95,-D19)</f>
        <v>-3</v>
      </c>
      <c r="H19" s="8" t="s">
        <v>15</v>
      </c>
      <c r="I19" s="9">
        <f t="shared" si="0"/>
        <v>-10</v>
      </c>
      <c r="J19" s="9">
        <f t="shared" si="1"/>
        <v>8.605000000000004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x14ac:dyDescent="0.25">
      <c r="A20" s="3">
        <v>42430</v>
      </c>
      <c r="B20" s="4" t="s">
        <v>32</v>
      </c>
      <c r="C20" s="5">
        <v>10</v>
      </c>
      <c r="D20" s="5">
        <v>1</v>
      </c>
      <c r="E20" s="4" t="s">
        <v>34</v>
      </c>
      <c r="F20" s="6">
        <v>2.63</v>
      </c>
      <c r="G20" s="5">
        <f>IF(H20="Won",(D20*(F20-1))*0.95,-D20)</f>
        <v>1.5484999999999998</v>
      </c>
      <c r="H20" s="4" t="s">
        <v>13</v>
      </c>
      <c r="I20" s="5">
        <f t="shared" si="0"/>
        <v>15.484999999999998</v>
      </c>
      <c r="J20" s="5">
        <f t="shared" si="1"/>
        <v>24.090000000000003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 x14ac:dyDescent="0.25">
      <c r="A21" s="7">
        <v>42432</v>
      </c>
      <c r="B21" s="8" t="s">
        <v>11</v>
      </c>
      <c r="C21" s="9">
        <v>10</v>
      </c>
      <c r="D21" s="9">
        <v>1</v>
      </c>
      <c r="E21" s="8" t="s">
        <v>35</v>
      </c>
      <c r="F21" s="10">
        <v>69.92</v>
      </c>
      <c r="G21" s="9">
        <f>IF(H21="Won",(D21*(F21-1))*0.95,-D21)</f>
        <v>-1</v>
      </c>
      <c r="H21" s="8" t="s">
        <v>15</v>
      </c>
      <c r="I21" s="9">
        <f t="shared" si="0"/>
        <v>-10</v>
      </c>
      <c r="J21" s="9">
        <f t="shared" si="1"/>
        <v>14.090000000000003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x14ac:dyDescent="0.25">
      <c r="A22" s="7">
        <v>42432</v>
      </c>
      <c r="B22" s="8" t="s">
        <v>11</v>
      </c>
      <c r="C22" s="9">
        <v>10</v>
      </c>
      <c r="D22" s="9">
        <v>1</v>
      </c>
      <c r="E22" s="8" t="s">
        <v>12</v>
      </c>
      <c r="F22" s="10">
        <v>7.21</v>
      </c>
      <c r="G22" s="9">
        <f>IF(H22="Won",(D22*(F22-1))*0.95,-D22)</f>
        <v>-1</v>
      </c>
      <c r="H22" s="8" t="s">
        <v>15</v>
      </c>
      <c r="I22" s="9">
        <f t="shared" si="0"/>
        <v>-10</v>
      </c>
      <c r="J22" s="9">
        <f t="shared" si="1"/>
        <v>4.0900000000000034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x14ac:dyDescent="0.25">
      <c r="A23" s="7">
        <v>42432</v>
      </c>
      <c r="B23" s="8" t="s">
        <v>16</v>
      </c>
      <c r="C23" s="9">
        <v>10</v>
      </c>
      <c r="D23" s="9">
        <v>1</v>
      </c>
      <c r="E23" s="8" t="s">
        <v>36</v>
      </c>
      <c r="F23" s="10">
        <v>3.43</v>
      </c>
      <c r="G23" s="9">
        <f>IF(H23="Won",(D23*(F23-1))*0.95,-D23)</f>
        <v>-1</v>
      </c>
      <c r="H23" s="8" t="s">
        <v>15</v>
      </c>
      <c r="I23" s="9">
        <f t="shared" si="0"/>
        <v>-10</v>
      </c>
      <c r="J23" s="9">
        <f t="shared" si="1"/>
        <v>-5.9099999999999966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x14ac:dyDescent="0.25">
      <c r="A24" s="3">
        <v>42436</v>
      </c>
      <c r="B24" s="4" t="s">
        <v>30</v>
      </c>
      <c r="C24" s="5">
        <v>10</v>
      </c>
      <c r="D24" s="5">
        <v>1</v>
      </c>
      <c r="E24" s="4" t="s">
        <v>37</v>
      </c>
      <c r="F24" s="6">
        <v>2.44</v>
      </c>
      <c r="G24" s="5">
        <f>IF(H24="Won",(D24*(F24-1))*0.95,-D24)</f>
        <v>1.3679999999999999</v>
      </c>
      <c r="H24" s="4" t="s">
        <v>13</v>
      </c>
      <c r="I24" s="5">
        <f t="shared" si="0"/>
        <v>13.68</v>
      </c>
      <c r="J24" s="5">
        <f t="shared" si="1"/>
        <v>7.7700000000000031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5">
      <c r="A25" s="7">
        <v>42438</v>
      </c>
      <c r="B25" s="8" t="s">
        <v>22</v>
      </c>
      <c r="C25" s="9">
        <v>10</v>
      </c>
      <c r="D25" s="9">
        <v>3</v>
      </c>
      <c r="E25" s="8" t="s">
        <v>23</v>
      </c>
      <c r="F25" s="10">
        <v>6.63</v>
      </c>
      <c r="G25" s="9">
        <f>IF(H25="Won",(D25*(F25-1))*0.95,-D25)</f>
        <v>-3</v>
      </c>
      <c r="H25" s="8" t="s">
        <v>15</v>
      </c>
      <c r="I25" s="9">
        <f t="shared" si="0"/>
        <v>-10</v>
      </c>
      <c r="J25" s="9">
        <f t="shared" si="1"/>
        <v>-2.2299999999999969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5">
      <c r="A26" s="3">
        <v>42438</v>
      </c>
      <c r="B26" s="4" t="s">
        <v>22</v>
      </c>
      <c r="C26" s="5">
        <v>10</v>
      </c>
      <c r="D26" s="5">
        <v>1</v>
      </c>
      <c r="E26" s="4" t="s">
        <v>38</v>
      </c>
      <c r="F26" s="6">
        <v>3.04</v>
      </c>
      <c r="G26" s="5">
        <f>IF(H26="Won",(D26*(F26-1))*0.95,-D26)</f>
        <v>1.9379999999999999</v>
      </c>
      <c r="H26" s="4" t="s">
        <v>13</v>
      </c>
      <c r="I26" s="5">
        <f t="shared" si="0"/>
        <v>19.38</v>
      </c>
      <c r="J26" s="5">
        <f t="shared" si="1"/>
        <v>17.150000000000002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5">
      <c r="A27" s="3">
        <v>42441</v>
      </c>
      <c r="B27" s="4" t="s">
        <v>30</v>
      </c>
      <c r="C27" s="5">
        <v>10</v>
      </c>
      <c r="D27" s="5">
        <v>1</v>
      </c>
      <c r="E27" s="4" t="s">
        <v>39</v>
      </c>
      <c r="F27" s="6">
        <v>4.57</v>
      </c>
      <c r="G27" s="5">
        <f>IF(H27="Won",(D27*(F27-1))*0.95,-D27)</f>
        <v>3.3915000000000002</v>
      </c>
      <c r="H27" s="4" t="s">
        <v>13</v>
      </c>
      <c r="I27" s="5">
        <f t="shared" si="0"/>
        <v>33.914999999999999</v>
      </c>
      <c r="J27" s="5">
        <f t="shared" si="1"/>
        <v>51.064999999999998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5">
      <c r="A28" s="7">
        <v>42444</v>
      </c>
      <c r="B28" s="8" t="s">
        <v>11</v>
      </c>
      <c r="C28" s="9">
        <v>10</v>
      </c>
      <c r="D28" s="9">
        <v>1</v>
      </c>
      <c r="E28" s="8" t="s">
        <v>40</v>
      </c>
      <c r="F28" s="10">
        <v>6</v>
      </c>
      <c r="G28" s="9">
        <f>IF(H28="Won",(D28*(F28-1))*0.95,-D28)</f>
        <v>-1</v>
      </c>
      <c r="H28" s="8" t="s">
        <v>15</v>
      </c>
      <c r="I28" s="9">
        <f t="shared" si="0"/>
        <v>-10</v>
      </c>
      <c r="J28" s="9">
        <f t="shared" si="1"/>
        <v>41.064999999999998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5">
      <c r="A29" s="3">
        <v>42444</v>
      </c>
      <c r="B29" s="4" t="s">
        <v>30</v>
      </c>
      <c r="C29" s="5">
        <v>10</v>
      </c>
      <c r="D29" s="5">
        <v>1</v>
      </c>
      <c r="E29" s="4" t="s">
        <v>41</v>
      </c>
      <c r="F29" s="6">
        <v>2.87</v>
      </c>
      <c r="G29" s="5">
        <f>IF(H29="Won",(D29*(F29-1))*0.95,-D29)</f>
        <v>1.7765</v>
      </c>
      <c r="H29" s="4" t="s">
        <v>13</v>
      </c>
      <c r="I29" s="5">
        <f t="shared" si="0"/>
        <v>17.765000000000001</v>
      </c>
      <c r="J29" s="5">
        <f t="shared" si="1"/>
        <v>58.83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5">
      <c r="A30" s="3">
        <v>42445</v>
      </c>
      <c r="B30" s="4" t="s">
        <v>11</v>
      </c>
      <c r="C30" s="5">
        <v>10</v>
      </c>
      <c r="D30" s="5">
        <v>1</v>
      </c>
      <c r="E30" s="4" t="s">
        <v>42</v>
      </c>
      <c r="F30" s="6">
        <v>1.61</v>
      </c>
      <c r="G30" s="5">
        <f>IF(H30="Won",(D30*(F30-1))*0.95,-D30)</f>
        <v>0.57950000000000002</v>
      </c>
      <c r="H30" s="4" t="s">
        <v>13</v>
      </c>
      <c r="I30" s="5">
        <f t="shared" si="0"/>
        <v>5.7949999999999999</v>
      </c>
      <c r="J30" s="5">
        <f t="shared" si="1"/>
        <v>64.625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5">
      <c r="A31" s="3">
        <v>42445</v>
      </c>
      <c r="B31" s="4" t="s">
        <v>11</v>
      </c>
      <c r="C31" s="5">
        <v>10</v>
      </c>
      <c r="D31" s="5">
        <v>1</v>
      </c>
      <c r="E31" s="4" t="s">
        <v>43</v>
      </c>
      <c r="F31" s="6">
        <v>12.11</v>
      </c>
      <c r="G31" s="5">
        <f>IF(H31="Won",(D31*(F31-1))*0.95,-D31)</f>
        <v>10.554499999999999</v>
      </c>
      <c r="H31" s="4" t="s">
        <v>13</v>
      </c>
      <c r="I31" s="5">
        <f t="shared" si="0"/>
        <v>105.54499999999999</v>
      </c>
      <c r="J31" s="5">
        <f t="shared" si="1"/>
        <v>170.17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x14ac:dyDescent="0.25">
      <c r="A32" s="7">
        <v>42445</v>
      </c>
      <c r="B32" s="8" t="s">
        <v>11</v>
      </c>
      <c r="C32" s="9">
        <v>10</v>
      </c>
      <c r="D32" s="9">
        <v>3</v>
      </c>
      <c r="E32" s="8" t="s">
        <v>44</v>
      </c>
      <c r="F32" s="10">
        <v>8.5299999999999994</v>
      </c>
      <c r="G32" s="9">
        <f>IF(H32="Won",(D32*(F32-1))*0.95,-D32)</f>
        <v>-3</v>
      </c>
      <c r="H32" s="8" t="s">
        <v>15</v>
      </c>
      <c r="I32" s="9">
        <f t="shared" si="0"/>
        <v>-10</v>
      </c>
      <c r="J32" s="9">
        <f t="shared" si="1"/>
        <v>160.16999999999999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x14ac:dyDescent="0.25">
      <c r="A33" s="7">
        <v>42445</v>
      </c>
      <c r="B33" s="8" t="s">
        <v>11</v>
      </c>
      <c r="C33" s="9">
        <v>10</v>
      </c>
      <c r="D33" s="9">
        <v>3</v>
      </c>
      <c r="E33" s="8" t="s">
        <v>45</v>
      </c>
      <c r="F33" s="10">
        <v>4</v>
      </c>
      <c r="G33" s="9">
        <f>IF(H33="Won",(D33*(F33-1))*0.95,-D33)</f>
        <v>-3</v>
      </c>
      <c r="H33" s="8" t="s">
        <v>15</v>
      </c>
      <c r="I33" s="9">
        <f t="shared" si="0"/>
        <v>-10</v>
      </c>
      <c r="J33" s="9">
        <f t="shared" si="1"/>
        <v>150.16999999999999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x14ac:dyDescent="0.25">
      <c r="A34" s="7">
        <v>42445</v>
      </c>
      <c r="B34" s="8" t="s">
        <v>22</v>
      </c>
      <c r="C34" s="9">
        <v>10</v>
      </c>
      <c r="D34" s="9">
        <v>3</v>
      </c>
      <c r="E34" s="8" t="s">
        <v>46</v>
      </c>
      <c r="F34" s="10">
        <v>33.520000000000003</v>
      </c>
      <c r="G34" s="9">
        <f>IF(H34="Won",(D34*(F34-1))*0.95,-D34)</f>
        <v>-3</v>
      </c>
      <c r="H34" s="8" t="s">
        <v>15</v>
      </c>
      <c r="I34" s="9">
        <f t="shared" si="0"/>
        <v>-10</v>
      </c>
      <c r="J34" s="9">
        <f t="shared" si="1"/>
        <v>140.16999999999999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x14ac:dyDescent="0.25">
      <c r="A35" s="3">
        <v>42446</v>
      </c>
      <c r="B35" s="4" t="s">
        <v>16</v>
      </c>
      <c r="C35" s="5">
        <v>10</v>
      </c>
      <c r="D35" s="5">
        <v>1</v>
      </c>
      <c r="E35" s="4" t="s">
        <v>47</v>
      </c>
      <c r="F35" s="6">
        <v>6</v>
      </c>
      <c r="G35" s="5">
        <f>IF(H35="Won",(D35*(F35-1))*0.95,-D35)</f>
        <v>4.75</v>
      </c>
      <c r="H35" s="4" t="s">
        <v>13</v>
      </c>
      <c r="I35" s="5">
        <f t="shared" si="0"/>
        <v>47.5</v>
      </c>
      <c r="J35" s="5">
        <f t="shared" si="1"/>
        <v>187.67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1:34" x14ac:dyDescent="0.25">
      <c r="A36" s="7">
        <v>42447</v>
      </c>
      <c r="B36" s="8" t="s">
        <v>32</v>
      </c>
      <c r="C36" s="9">
        <v>10</v>
      </c>
      <c r="D36" s="9">
        <v>3</v>
      </c>
      <c r="E36" s="8" t="s">
        <v>48</v>
      </c>
      <c r="F36" s="10">
        <v>6.26</v>
      </c>
      <c r="G36" s="9">
        <f>IF(H36="Won",(D36*(F36-1))*0.95,-D36)</f>
        <v>-3</v>
      </c>
      <c r="H36" s="8" t="s">
        <v>15</v>
      </c>
      <c r="I36" s="9">
        <f t="shared" si="0"/>
        <v>-10</v>
      </c>
      <c r="J36" s="9">
        <f t="shared" si="1"/>
        <v>177.67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1:34" x14ac:dyDescent="0.25">
      <c r="A37" s="3">
        <v>42447</v>
      </c>
      <c r="B37" s="4" t="s">
        <v>32</v>
      </c>
      <c r="C37" s="5">
        <v>10</v>
      </c>
      <c r="D37" s="5">
        <v>3</v>
      </c>
      <c r="E37" s="4" t="s">
        <v>49</v>
      </c>
      <c r="F37" s="6">
        <v>2.11</v>
      </c>
      <c r="G37" s="5">
        <f>IF(H37="Won",(D37*(F37-1))*0.95,-D37)</f>
        <v>3.1634999999999995</v>
      </c>
      <c r="H37" s="4" t="s">
        <v>13</v>
      </c>
      <c r="I37" s="5">
        <f t="shared" si="0"/>
        <v>10.544999999999998</v>
      </c>
      <c r="J37" s="5">
        <f t="shared" si="1"/>
        <v>188.21499999999997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x14ac:dyDescent="0.25">
      <c r="A38" s="7">
        <v>42447</v>
      </c>
      <c r="B38" s="8" t="s">
        <v>32</v>
      </c>
      <c r="C38" s="9">
        <v>10</v>
      </c>
      <c r="D38" s="9">
        <v>3</v>
      </c>
      <c r="E38" s="8" t="s">
        <v>50</v>
      </c>
      <c r="F38" s="10">
        <v>4.37</v>
      </c>
      <c r="G38" s="9">
        <f>IF(H38="Won",(D38*(F38-1))*0.95,-D38)</f>
        <v>-3</v>
      </c>
      <c r="H38" s="8" t="s">
        <v>15</v>
      </c>
      <c r="I38" s="9">
        <f t="shared" si="0"/>
        <v>-10</v>
      </c>
      <c r="J38" s="9">
        <f t="shared" si="1"/>
        <v>178.21499999999997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25">
      <c r="A39" s="7">
        <v>42447</v>
      </c>
      <c r="B39" s="8" t="s">
        <v>30</v>
      </c>
      <c r="C39" s="9">
        <v>10</v>
      </c>
      <c r="D39" s="9">
        <v>3</v>
      </c>
      <c r="E39" s="8" t="s">
        <v>51</v>
      </c>
      <c r="F39" s="10">
        <v>6.23</v>
      </c>
      <c r="G39" s="9">
        <f>IF(H39="Won",(D39*(F39-1))*0.95,-D39)</f>
        <v>-3</v>
      </c>
      <c r="H39" s="8" t="s">
        <v>15</v>
      </c>
      <c r="I39" s="9">
        <f t="shared" si="0"/>
        <v>-10</v>
      </c>
      <c r="J39" s="9">
        <f t="shared" si="1"/>
        <v>168.21499999999997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x14ac:dyDescent="0.25">
      <c r="A40" s="7">
        <v>42449</v>
      </c>
      <c r="B40" s="8" t="s">
        <v>52</v>
      </c>
      <c r="C40" s="9">
        <v>10</v>
      </c>
      <c r="D40" s="9">
        <v>1</v>
      </c>
      <c r="E40" s="8" t="s">
        <v>53</v>
      </c>
      <c r="F40" s="10">
        <v>2.44</v>
      </c>
      <c r="G40" s="9">
        <f>IF(H40="Won",(D40*(F40-1))*0.95,-D40)</f>
        <v>-1</v>
      </c>
      <c r="H40" s="8" t="s">
        <v>15</v>
      </c>
      <c r="I40" s="9">
        <f t="shared" si="0"/>
        <v>-10</v>
      </c>
      <c r="J40" s="9">
        <f t="shared" si="1"/>
        <v>158.21499999999997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x14ac:dyDescent="0.25">
      <c r="A41" s="7">
        <v>42451</v>
      </c>
      <c r="B41" s="8" t="s">
        <v>11</v>
      </c>
      <c r="C41" s="9">
        <v>10</v>
      </c>
      <c r="D41" s="9">
        <v>1</v>
      </c>
      <c r="E41" s="8" t="s">
        <v>54</v>
      </c>
      <c r="F41" s="10">
        <v>42</v>
      </c>
      <c r="G41" s="9">
        <f>IF(H41="Won",(D41*(F41-1))*0.95,-D41)</f>
        <v>-1</v>
      </c>
      <c r="H41" s="8" t="s">
        <v>15</v>
      </c>
      <c r="I41" s="9">
        <f t="shared" si="0"/>
        <v>-10</v>
      </c>
      <c r="J41" s="9">
        <f t="shared" si="1"/>
        <v>148.21499999999997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34" x14ac:dyDescent="0.25">
      <c r="A42" s="7">
        <v>42451</v>
      </c>
      <c r="B42" s="8" t="s">
        <v>11</v>
      </c>
      <c r="C42" s="9">
        <v>10</v>
      </c>
      <c r="D42" s="9">
        <v>1</v>
      </c>
      <c r="E42" s="8" t="s">
        <v>18</v>
      </c>
      <c r="F42" s="10">
        <v>30.52</v>
      </c>
      <c r="G42" s="9">
        <f>IF(H42="Won",(D42*(F42-1))*0.95,-D42)</f>
        <v>-1</v>
      </c>
      <c r="H42" s="8" t="s">
        <v>15</v>
      </c>
      <c r="I42" s="9">
        <f t="shared" si="0"/>
        <v>-10</v>
      </c>
      <c r="J42" s="9">
        <f t="shared" si="1"/>
        <v>138.21499999999997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</row>
    <row r="43" spans="1:34" x14ac:dyDescent="0.25">
      <c r="A43" s="3">
        <v>42456</v>
      </c>
      <c r="B43" s="4" t="s">
        <v>30</v>
      </c>
      <c r="C43" s="5">
        <v>10</v>
      </c>
      <c r="D43" s="5">
        <v>1</v>
      </c>
      <c r="E43" s="4" t="s">
        <v>55</v>
      </c>
      <c r="F43" s="6">
        <v>3.34</v>
      </c>
      <c r="G43" s="5">
        <f>IF(H43="Won",(D43*(F43-1))*0.95,-D43)</f>
        <v>2.2229999999999999</v>
      </c>
      <c r="H43" s="4" t="s">
        <v>13</v>
      </c>
      <c r="I43" s="5">
        <f t="shared" si="0"/>
        <v>22.229999999999997</v>
      </c>
      <c r="J43" s="5">
        <f t="shared" si="1"/>
        <v>160.44499999999996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spans="1:34" x14ac:dyDescent="0.25">
      <c r="A44" s="7">
        <v>42456</v>
      </c>
      <c r="B44" s="8" t="s">
        <v>30</v>
      </c>
      <c r="C44" s="9">
        <v>10</v>
      </c>
      <c r="D44" s="9">
        <v>1</v>
      </c>
      <c r="E44" s="8" t="s">
        <v>56</v>
      </c>
      <c r="F44" s="10">
        <v>5.2</v>
      </c>
      <c r="G44" s="9">
        <f>IF(H44="Won",(D44*(F44-1))*0.95,-D44)</f>
        <v>-1</v>
      </c>
      <c r="H44" s="8" t="s">
        <v>15</v>
      </c>
      <c r="I44" s="9">
        <f t="shared" si="0"/>
        <v>-10</v>
      </c>
      <c r="J44" s="9">
        <f t="shared" si="1"/>
        <v>150.44499999999996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spans="1:34" x14ac:dyDescent="0.25">
      <c r="A45" s="3">
        <v>42458</v>
      </c>
      <c r="B45" s="4" t="s">
        <v>30</v>
      </c>
      <c r="C45" s="5">
        <v>10</v>
      </c>
      <c r="D45" s="5">
        <v>2</v>
      </c>
      <c r="E45" s="4" t="s">
        <v>57</v>
      </c>
      <c r="F45" s="6">
        <v>4.47</v>
      </c>
      <c r="G45" s="5">
        <f>IF(H45="Won",(D45*(F45-1))*0.95,-D45)</f>
        <v>6.5929999999999991</v>
      </c>
      <c r="H45" s="4" t="s">
        <v>13</v>
      </c>
      <c r="I45" s="5">
        <f t="shared" si="0"/>
        <v>32.964999999999996</v>
      </c>
      <c r="J45" s="5">
        <f t="shared" si="1"/>
        <v>183.40999999999997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1:34" x14ac:dyDescent="0.25">
      <c r="A46" s="7">
        <v>42459</v>
      </c>
      <c r="B46" s="8" t="s">
        <v>11</v>
      </c>
      <c r="C46" s="9">
        <v>10</v>
      </c>
      <c r="D46" s="9">
        <v>1</v>
      </c>
      <c r="E46" s="8" t="s">
        <v>58</v>
      </c>
      <c r="F46" s="10">
        <v>4.7</v>
      </c>
      <c r="G46" s="9">
        <f>IF(H46="Won",(D46*(F46-1))*0.95,-D46)</f>
        <v>-1</v>
      </c>
      <c r="H46" s="8" t="s">
        <v>15</v>
      </c>
      <c r="I46" s="9">
        <f t="shared" si="0"/>
        <v>-10</v>
      </c>
      <c r="J46" s="9">
        <f t="shared" si="1"/>
        <v>173.40999999999997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</row>
    <row r="47" spans="1:34" x14ac:dyDescent="0.25">
      <c r="A47" s="7">
        <v>42459</v>
      </c>
      <c r="B47" s="8" t="s">
        <v>11</v>
      </c>
      <c r="C47" s="9">
        <v>10</v>
      </c>
      <c r="D47" s="9">
        <v>1</v>
      </c>
      <c r="E47" s="8" t="s">
        <v>20</v>
      </c>
      <c r="F47" s="10">
        <v>12.98</v>
      </c>
      <c r="G47" s="9">
        <f>IF(H47="Won",(D47*(F47-1))*0.95,-D47)</f>
        <v>-1</v>
      </c>
      <c r="H47" s="8" t="s">
        <v>15</v>
      </c>
      <c r="I47" s="9">
        <f t="shared" si="0"/>
        <v>-10</v>
      </c>
      <c r="J47" s="9">
        <f t="shared" si="1"/>
        <v>163.40999999999997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1:34" x14ac:dyDescent="0.25">
      <c r="A48" s="7">
        <v>42459</v>
      </c>
      <c r="B48" s="8" t="s">
        <v>11</v>
      </c>
      <c r="C48" s="9">
        <v>10</v>
      </c>
      <c r="D48" s="9">
        <v>1</v>
      </c>
      <c r="E48" s="8" t="s">
        <v>59</v>
      </c>
      <c r="F48" s="10">
        <v>10.81</v>
      </c>
      <c r="G48" s="9">
        <f>IF(H48="Won",(D48*(F48-1))*0.95,-D48)</f>
        <v>-1</v>
      </c>
      <c r="H48" s="8" t="s">
        <v>15</v>
      </c>
      <c r="I48" s="9">
        <f t="shared" si="0"/>
        <v>-10</v>
      </c>
      <c r="J48" s="9">
        <f t="shared" si="1"/>
        <v>153.40999999999997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spans="1:38" x14ac:dyDescent="0.25">
      <c r="A49" s="7">
        <v>42463</v>
      </c>
      <c r="B49" s="8" t="s">
        <v>60</v>
      </c>
      <c r="C49" s="9">
        <v>10</v>
      </c>
      <c r="D49" s="9">
        <v>1</v>
      </c>
      <c r="E49" s="8" t="s">
        <v>61</v>
      </c>
      <c r="F49" s="10">
        <v>1.44</v>
      </c>
      <c r="G49" s="9">
        <f>IF(H49="Won",(D49*(F49-1))*0.95,-D49)</f>
        <v>-1</v>
      </c>
      <c r="H49" s="8" t="s">
        <v>15</v>
      </c>
      <c r="I49" s="9">
        <f t="shared" si="0"/>
        <v>-10</v>
      </c>
      <c r="J49" s="9">
        <f t="shared" si="1"/>
        <v>143.40999999999997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spans="1:38" ht="21" x14ac:dyDescent="0.35">
      <c r="A50" s="13"/>
      <c r="B50" s="13"/>
      <c r="C50" s="14"/>
      <c r="D50" s="14"/>
      <c r="E50" s="13"/>
      <c r="F50" s="19"/>
      <c r="G50" s="14"/>
      <c r="H50" s="15" t="s">
        <v>62</v>
      </c>
      <c r="I50" s="11"/>
      <c r="J50" s="12">
        <v>143.41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8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</row>
    <row r="52" spans="1:38" x14ac:dyDescent="0.25">
      <c r="A52" s="16"/>
      <c r="B52" s="16"/>
      <c r="C52" s="16"/>
      <c r="D52" s="16"/>
      <c r="E52" s="16"/>
      <c r="F52" s="16"/>
      <c r="G52" s="20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</row>
    <row r="53" spans="1:38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</row>
    <row r="54" spans="1:38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</row>
    <row r="55" spans="1:38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</row>
    <row r="56" spans="1:38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</row>
    <row r="58" spans="1:38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</row>
    <row r="59" spans="1:38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1:38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1" spans="1:38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</row>
    <row r="62" spans="1:38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</row>
    <row r="63" spans="1:38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</row>
    <row r="64" spans="1:38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</row>
    <row r="65" spans="1:38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</row>
    <row r="66" spans="1:38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</row>
    <row r="67" spans="1:38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spans="1:38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</row>
    <row r="69" spans="1:38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</row>
    <row r="70" spans="1:38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</row>
    <row r="71" spans="1:38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</row>
    <row r="72" spans="1:38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</row>
    <row r="73" spans="1:38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</row>
    <row r="74" spans="1:38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</row>
    <row r="75" spans="1:38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</row>
    <row r="76" spans="1:38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</row>
    <row r="77" spans="1:38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</row>
    <row r="78" spans="1:38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</row>
    <row r="79" spans="1:38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</row>
    <row r="80" spans="1:38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</row>
    <row r="81" spans="1:38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</row>
    <row r="82" spans="1:38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</row>
    <row r="83" spans="1:38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</row>
    <row r="84" spans="1:38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</row>
    <row r="85" spans="1:38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</row>
    <row r="86" spans="1:38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</row>
    <row r="87" spans="1:38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</row>
    <row r="88" spans="1:38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</row>
    <row r="89" spans="1:38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</row>
    <row r="90" spans="1:38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</row>
    <row r="91" spans="1:38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</row>
    <row r="92" spans="1:38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</row>
    <row r="93" spans="1:38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</row>
    <row r="94" spans="1:38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</row>
    <row r="95" spans="1:38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</row>
    <row r="96" spans="1:38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</row>
    <row r="97" spans="1:38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</row>
    <row r="98" spans="1:38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</row>
    <row r="99" spans="1:38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</row>
    <row r="100" spans="1:38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</row>
    <row r="101" spans="1:38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</row>
    <row r="102" spans="1:38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</row>
    <row r="103" spans="1:38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</row>
    <row r="104" spans="1:38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</row>
    <row r="105" spans="1:38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</row>
    <row r="106" spans="1:38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</row>
    <row r="107" spans="1:38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</row>
    <row r="108" spans="1:38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</row>
    <row r="109" spans="1:38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</row>
    <row r="110" spans="1:38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</row>
    <row r="111" spans="1:38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</row>
    <row r="112" spans="1:38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</row>
    <row r="113" spans="1:38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</row>
    <row r="114" spans="1:38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</row>
    <row r="115" spans="1:38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</row>
    <row r="116" spans="1:38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</row>
    <row r="117" spans="1:38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</row>
    <row r="118" spans="1:38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</row>
    <row r="119" spans="1:38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</row>
    <row r="120" spans="1:38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</row>
    <row r="121" spans="1:38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</row>
    <row r="122" spans="1:38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</row>
    <row r="123" spans="1:38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</row>
    <row r="124" spans="1:38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</row>
    <row r="125" spans="1:38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</row>
    <row r="126" spans="1:38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</row>
    <row r="127" spans="1:38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</row>
    <row r="128" spans="1:38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</row>
    <row r="129" spans="1:38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</row>
    <row r="130" spans="1:38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</row>
    <row r="131" spans="1:38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</row>
    <row r="132" spans="1:38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</row>
    <row r="133" spans="1:38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</row>
    <row r="134" spans="1:38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</row>
    <row r="135" spans="1:38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</row>
    <row r="136" spans="1:38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</row>
    <row r="137" spans="1:38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</row>
    <row r="138" spans="1:38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</row>
    <row r="139" spans="1:38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</row>
    <row r="140" spans="1:38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</row>
    <row r="141" spans="1:38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</row>
    <row r="142" spans="1:38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</row>
    <row r="143" spans="1:38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</row>
    <row r="144" spans="1:38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</row>
    <row r="145" spans="1:38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</row>
    <row r="146" spans="1:38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</row>
    <row r="147" spans="1:38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</row>
    <row r="148" spans="1:38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</row>
    <row r="149" spans="1:38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</row>
    <row r="150" spans="1:38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</row>
    <row r="151" spans="1:38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</row>
    <row r="152" spans="1:38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</row>
    <row r="153" spans="1:38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</row>
    <row r="154" spans="1:38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</row>
    <row r="155" spans="1:38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</row>
    <row r="156" spans="1:38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</row>
    <row r="157" spans="1:38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</row>
    <row r="158" spans="1:38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</row>
    <row r="159" spans="1:38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</row>
    <row r="160" spans="1:38" x14ac:dyDescent="0.25">
      <c r="A160" s="16"/>
      <c r="B160" s="16"/>
      <c r="C160" s="16"/>
      <c r="D160" s="16"/>
      <c r="E160" s="16"/>
      <c r="F160" s="16"/>
      <c r="G160" s="16"/>
      <c r="H160" s="16"/>
    </row>
    <row r="161" spans="1:8" x14ac:dyDescent="0.25">
      <c r="A161" s="16"/>
      <c r="B161" s="16"/>
      <c r="C161" s="16"/>
      <c r="D161" s="16"/>
      <c r="E161" s="16"/>
      <c r="F161" s="16"/>
      <c r="G161" s="16"/>
      <c r="H161" s="16"/>
    </row>
    <row r="162" spans="1:8" x14ac:dyDescent="0.25">
      <c r="A162" s="16"/>
      <c r="B162" s="16"/>
      <c r="C162" s="16"/>
      <c r="D162" s="16"/>
      <c r="E162" s="16"/>
      <c r="F162" s="16"/>
      <c r="G162" s="16"/>
      <c r="H162" s="16"/>
    </row>
    <row r="163" spans="1:8" x14ac:dyDescent="0.25">
      <c r="A163" s="16"/>
      <c r="B163" s="16"/>
      <c r="C163" s="16"/>
      <c r="D163" s="16"/>
      <c r="E163" s="16"/>
      <c r="F163" s="16"/>
      <c r="G163" s="16"/>
      <c r="H163" s="16"/>
    </row>
    <row r="164" spans="1:8" x14ac:dyDescent="0.25">
      <c r="A164" s="16"/>
      <c r="B164" s="16"/>
      <c r="C164" s="16"/>
      <c r="D164" s="16"/>
      <c r="E164" s="16"/>
      <c r="F164" s="16"/>
      <c r="G164" s="16"/>
      <c r="H164" s="16"/>
    </row>
    <row r="165" spans="1:8" x14ac:dyDescent="0.25">
      <c r="A165" s="16"/>
      <c r="B165" s="16"/>
      <c r="C165" s="16"/>
      <c r="D165" s="16"/>
      <c r="E165" s="16"/>
      <c r="F165" s="16"/>
      <c r="G165" s="16"/>
      <c r="H165" s="16"/>
    </row>
    <row r="166" spans="1:8" x14ac:dyDescent="0.25">
      <c r="A166" s="16"/>
      <c r="B166" s="16"/>
      <c r="C166" s="16"/>
      <c r="D166" s="16"/>
      <c r="E166" s="16"/>
      <c r="F166" s="16"/>
      <c r="G166" s="16"/>
      <c r="H166" s="16"/>
    </row>
    <row r="167" spans="1:8" x14ac:dyDescent="0.25">
      <c r="A167" s="16"/>
      <c r="B167" s="16"/>
      <c r="C167" s="16"/>
      <c r="D167" s="16"/>
      <c r="E167" s="16"/>
      <c r="F167" s="16"/>
      <c r="G167" s="16"/>
      <c r="H167" s="16"/>
    </row>
    <row r="168" spans="1:8" x14ac:dyDescent="0.25">
      <c r="A168" s="16"/>
      <c r="B168" s="16"/>
      <c r="C168" s="16"/>
      <c r="D168" s="16"/>
      <c r="E168" s="16"/>
      <c r="F168" s="16"/>
      <c r="G168" s="16"/>
      <c r="H168" s="16"/>
    </row>
    <row r="169" spans="1:8" x14ac:dyDescent="0.25">
      <c r="A169" s="16"/>
      <c r="B169" s="16"/>
      <c r="C169" s="16"/>
      <c r="D169" s="16"/>
      <c r="E169" s="16"/>
      <c r="F169" s="16"/>
      <c r="G169" s="16"/>
      <c r="H169" s="16"/>
    </row>
  </sheetData>
  <mergeCells count="1">
    <mergeCell ref="A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workbookViewId="0">
      <selection activeCell="B2" sqref="B2:F4"/>
    </sheetView>
  </sheetViews>
  <sheetFormatPr defaultRowHeight="15" x14ac:dyDescent="0.25"/>
  <cols>
    <col min="2" max="2" width="25.140625" bestFit="1" customWidth="1"/>
    <col min="3" max="3" width="20.28515625" bestFit="1" customWidth="1"/>
    <col min="4" max="4" width="23.7109375" bestFit="1" customWidth="1"/>
    <col min="5" max="5" width="18.5703125" bestFit="1" customWidth="1"/>
    <col min="6" max="6" width="13.28515625" bestFit="1" customWidth="1"/>
  </cols>
  <sheetData>
    <row r="1" spans="1:46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</row>
    <row r="2" spans="1:46" ht="26.25" x14ac:dyDescent="0.4">
      <c r="A2" s="16"/>
      <c r="B2" s="21"/>
      <c r="C2" s="21" t="s">
        <v>9</v>
      </c>
      <c r="D2" s="21" t="s">
        <v>65</v>
      </c>
      <c r="E2" s="21" t="s">
        <v>66</v>
      </c>
      <c r="F2" s="21" t="s">
        <v>67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</row>
    <row r="3" spans="1:46" ht="26.25" x14ac:dyDescent="0.4">
      <c r="A3" s="16"/>
      <c r="B3" s="21" t="s">
        <v>63</v>
      </c>
      <c r="C3" s="22" t="s">
        <v>68</v>
      </c>
      <c r="D3" s="23">
        <v>10.77</v>
      </c>
      <c r="E3" s="24">
        <v>0.31909999999999999</v>
      </c>
      <c r="F3" s="24">
        <f>14.34/47</f>
        <v>0.30510638297872339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</row>
    <row r="4" spans="1:46" ht="26.25" x14ac:dyDescent="0.4">
      <c r="A4" s="16"/>
      <c r="B4" s="21" t="s">
        <v>64</v>
      </c>
      <c r="C4" s="22" t="s">
        <v>69</v>
      </c>
      <c r="D4" s="23">
        <v>10.77</v>
      </c>
      <c r="E4" s="24">
        <v>0.31909999999999999</v>
      </c>
      <c r="F4" s="24">
        <f>10.41/76</f>
        <v>0.13697368421052633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</row>
    <row r="5" spans="1:46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46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</row>
    <row r="8" spans="1:46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</row>
    <row r="9" spans="1:46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</row>
    <row r="10" spans="1:46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</row>
    <row r="11" spans="1:46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</row>
    <row r="12" spans="1:46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</row>
    <row r="13" spans="1:46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</row>
    <row r="14" spans="1:46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</row>
    <row r="15" spans="1:46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</row>
    <row r="16" spans="1:46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</row>
    <row r="17" spans="1:46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</row>
    <row r="18" spans="1:46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</row>
    <row r="19" spans="1:46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</row>
    <row r="20" spans="1:46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</row>
    <row r="21" spans="1:46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</row>
    <row r="22" spans="1:46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</row>
    <row r="23" spans="1:46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</row>
    <row r="24" spans="1:46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</row>
    <row r="25" spans="1:46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</row>
    <row r="26" spans="1:46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</row>
    <row r="27" spans="1:46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</row>
    <row r="28" spans="1:46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</row>
    <row r="29" spans="1:46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</row>
    <row r="30" spans="1:46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</row>
    <row r="31" spans="1:46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</row>
    <row r="32" spans="1:46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</row>
    <row r="33" spans="1:46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</row>
    <row r="34" spans="1:46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</row>
    <row r="35" spans="1:46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</row>
    <row r="36" spans="1:46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</row>
    <row r="37" spans="1:46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</row>
    <row r="38" spans="1:46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</row>
    <row r="39" spans="1:46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</row>
    <row r="40" spans="1:46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</row>
    <row r="41" spans="1:46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</row>
    <row r="42" spans="1:46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</row>
    <row r="43" spans="1:46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</row>
    <row r="44" spans="1:46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</row>
    <row r="45" spans="1:46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</row>
    <row r="46" spans="1:46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</row>
    <row r="47" spans="1:46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</row>
    <row r="48" spans="1:46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</row>
    <row r="49" spans="1:46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</row>
    <row r="50" spans="1:46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</row>
    <row r="51" spans="1:46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</row>
    <row r="52" spans="1:46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2016-04-05T07:03:56Z</dcterms:created>
  <dcterms:modified xsi:type="dcterms:W3CDTF">2016-04-05T07:37:32Z</dcterms:modified>
</cp:coreProperties>
</file>